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Doneseni programi na GV\"/>
    </mc:Choice>
  </mc:AlternateContent>
  <xr:revisionPtr revIDLastSave="0" documentId="13_ncr:1_{E3C6D591-8493-4180-9E65-6A6B7F0FA6FC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E106" i="1" s="1"/>
  <c r="F39" i="1"/>
  <c r="G39" i="1"/>
  <c r="H39" i="1"/>
  <c r="H106" i="1" s="1"/>
  <c r="I39" i="1"/>
  <c r="I106" i="1" s="1"/>
  <c r="J39" i="1"/>
  <c r="C39" i="1"/>
  <c r="D106" i="1"/>
  <c r="F106" i="1"/>
  <c r="G106" i="1"/>
  <c r="J106" i="1"/>
  <c r="C106" i="1"/>
  <c r="C98" i="1"/>
  <c r="C91" i="1"/>
  <c r="C84" i="1"/>
  <c r="C40" i="1"/>
  <c r="C59" i="1"/>
  <c r="D59" i="1"/>
  <c r="E59" i="1"/>
  <c r="F59" i="1"/>
  <c r="G59" i="1"/>
  <c r="H59" i="1"/>
  <c r="I59" i="1"/>
  <c r="J59" i="1"/>
  <c r="D78" i="1"/>
  <c r="E78" i="1"/>
  <c r="F78" i="1"/>
  <c r="G78" i="1"/>
  <c r="H78" i="1"/>
  <c r="I78" i="1"/>
  <c r="J78" i="1"/>
  <c r="C78" i="1"/>
  <c r="D72" i="1"/>
  <c r="E72" i="1"/>
  <c r="F72" i="1"/>
  <c r="G72" i="1"/>
  <c r="H72" i="1"/>
  <c r="I72" i="1"/>
  <c r="J72" i="1"/>
  <c r="C72" i="1"/>
  <c r="D66" i="1"/>
  <c r="E66" i="1"/>
  <c r="F66" i="1"/>
  <c r="G66" i="1"/>
  <c r="H66" i="1"/>
  <c r="I66" i="1"/>
  <c r="J66" i="1"/>
  <c r="C66" i="1"/>
  <c r="D60" i="1"/>
  <c r="E60" i="1"/>
  <c r="F60" i="1"/>
  <c r="G60" i="1"/>
  <c r="H60" i="1"/>
  <c r="I60" i="1"/>
  <c r="J60" i="1"/>
  <c r="C60" i="1"/>
  <c r="D40" i="1"/>
  <c r="E40" i="1"/>
  <c r="F40" i="1"/>
  <c r="G40" i="1"/>
  <c r="H40" i="1"/>
  <c r="I40" i="1"/>
  <c r="J40" i="1"/>
  <c r="D53" i="1"/>
  <c r="E53" i="1"/>
  <c r="F53" i="1"/>
  <c r="G53" i="1"/>
  <c r="H53" i="1"/>
  <c r="I53" i="1"/>
  <c r="J53" i="1"/>
  <c r="D47" i="1"/>
  <c r="E47" i="1"/>
  <c r="F47" i="1"/>
  <c r="G47" i="1"/>
  <c r="H47" i="1"/>
  <c r="I47" i="1"/>
  <c r="J47" i="1"/>
  <c r="D41" i="1"/>
  <c r="E41" i="1"/>
  <c r="F41" i="1"/>
  <c r="G41" i="1"/>
  <c r="H41" i="1"/>
  <c r="I41" i="1"/>
  <c r="J41" i="1"/>
  <c r="C41" i="1"/>
  <c r="C47" i="1"/>
  <c r="C53" i="1"/>
  <c r="D26" i="1"/>
  <c r="D25" i="1" s="1"/>
  <c r="E26" i="1"/>
  <c r="E25" i="1" s="1"/>
  <c r="F26" i="1"/>
  <c r="F25" i="1" s="1"/>
  <c r="G26" i="1"/>
  <c r="G25" i="1" s="1"/>
  <c r="H26" i="1"/>
  <c r="H25" i="1" s="1"/>
  <c r="I26" i="1"/>
  <c r="I25" i="1" s="1"/>
  <c r="J26" i="1"/>
  <c r="J25" i="1" s="1"/>
  <c r="D32" i="1"/>
  <c r="E32" i="1"/>
  <c r="F32" i="1"/>
  <c r="G32" i="1"/>
  <c r="H32" i="1"/>
  <c r="I32" i="1"/>
  <c r="J32" i="1"/>
  <c r="C71" i="1"/>
  <c r="C70" i="1"/>
  <c r="C69" i="1"/>
  <c r="C68" i="1"/>
  <c r="C67" i="1"/>
  <c r="C104" i="1" l="1"/>
  <c r="C103" i="1"/>
  <c r="C102" i="1"/>
  <c r="C101" i="1"/>
  <c r="C100" i="1"/>
  <c r="J99" i="1"/>
  <c r="J98" i="1" s="1"/>
  <c r="I99" i="1"/>
  <c r="I98" i="1" s="1"/>
  <c r="H99" i="1"/>
  <c r="H98" i="1" s="1"/>
  <c r="G99" i="1"/>
  <c r="G98" i="1" s="1"/>
  <c r="F99" i="1"/>
  <c r="F98" i="1" s="1"/>
  <c r="E99" i="1"/>
  <c r="E98" i="1" s="1"/>
  <c r="D99" i="1"/>
  <c r="D98" i="1" s="1"/>
  <c r="C95" i="1"/>
  <c r="C97" i="1"/>
  <c r="C96" i="1"/>
  <c r="C94" i="1"/>
  <c r="C93" i="1"/>
  <c r="J92" i="1"/>
  <c r="J91" i="1" s="1"/>
  <c r="I92" i="1"/>
  <c r="I91" i="1" s="1"/>
  <c r="H92" i="1"/>
  <c r="H91" i="1" s="1"/>
  <c r="G92" i="1"/>
  <c r="G91" i="1" s="1"/>
  <c r="F92" i="1"/>
  <c r="F91" i="1" s="1"/>
  <c r="E92" i="1"/>
  <c r="E91" i="1" s="1"/>
  <c r="D92" i="1"/>
  <c r="D91" i="1" s="1"/>
  <c r="C80" i="1"/>
  <c r="C81" i="1"/>
  <c r="C82" i="1"/>
  <c r="C83" i="1"/>
  <c r="C79" i="1"/>
  <c r="C58" i="1"/>
  <c r="C57" i="1"/>
  <c r="C56" i="1"/>
  <c r="C55" i="1"/>
  <c r="C54" i="1"/>
  <c r="C49" i="1"/>
  <c r="C50" i="1"/>
  <c r="C51" i="1"/>
  <c r="C52" i="1"/>
  <c r="C48" i="1"/>
  <c r="C90" i="1"/>
  <c r="C89" i="1"/>
  <c r="C88" i="1"/>
  <c r="C87" i="1"/>
  <c r="C86" i="1"/>
  <c r="J85" i="1"/>
  <c r="J84" i="1" s="1"/>
  <c r="I85" i="1"/>
  <c r="I84" i="1" s="1"/>
  <c r="H85" i="1"/>
  <c r="H84" i="1" s="1"/>
  <c r="G85" i="1"/>
  <c r="G84" i="1" s="1"/>
  <c r="F85" i="1"/>
  <c r="F84" i="1" s="1"/>
  <c r="E85" i="1"/>
  <c r="E84" i="1" s="1"/>
  <c r="D85" i="1"/>
  <c r="D84" i="1" s="1"/>
  <c r="C35" i="1"/>
  <c r="C37" i="1"/>
  <c r="C36" i="1"/>
  <c r="C34" i="1"/>
  <c r="C33" i="1"/>
  <c r="C74" i="1"/>
  <c r="C75" i="1"/>
  <c r="C76" i="1"/>
  <c r="C77" i="1"/>
  <c r="C73" i="1"/>
  <c r="C28" i="1"/>
  <c r="C29" i="1"/>
  <c r="C30" i="1"/>
  <c r="C31" i="1"/>
  <c r="C27" i="1"/>
  <c r="C62" i="1"/>
  <c r="C63" i="1"/>
  <c r="C64" i="1"/>
  <c r="C65" i="1"/>
  <c r="C61" i="1"/>
  <c r="C43" i="1"/>
  <c r="C44" i="1"/>
  <c r="C45" i="1"/>
  <c r="C46" i="1"/>
  <c r="C42" i="1"/>
  <c r="C32" i="1" l="1"/>
  <c r="C26" i="1"/>
  <c r="C99" i="1"/>
  <c r="C92" i="1"/>
  <c r="C85" i="1"/>
  <c r="C25" i="1" l="1"/>
</calcChain>
</file>

<file path=xl/sharedStrings.xml><?xml version="1.0" encoding="utf-8"?>
<sst xmlns="http://schemas.openxmlformats.org/spreadsheetml/2006/main" count="133" uniqueCount="78">
  <si>
    <t>REPUBLIKA HRVATSKA</t>
  </si>
  <si>
    <t>KRAPINSKO – ZAGORSKA ŽUPANIJA</t>
  </si>
  <si>
    <t>GRAD ZLATAR</t>
  </si>
  <si>
    <t>GRADSKO VIJEĆE</t>
  </si>
  <si>
    <t>Članak 1.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</si>
  <si>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</si>
  <si>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</si>
  <si>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</si>
  <si>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</si>
  <si>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</si>
  <si>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</si>
  <si>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</si>
  <si>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</si>
  <si>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</si>
  <si>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</si>
  <si>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graditiu u uređenim dijelovima građevinskog područja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</si>
  <si>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</si>
  <si>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</si>
  <si>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</si>
  <si>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</si>
  <si>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</si>
  <si>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</si>
  <si>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>Uređenje nogostupa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</si>
  <si>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</si>
  <si>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</si>
  <si>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</si>
  <si>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</si>
  <si>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</si>
  <si>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</si>
  <si>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</si>
  <si>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 xml:space="preserve">Izgradnja i sanacija mostova </t>
  </si>
  <si>
    <t>Izgradnja šumske ceste Jakopići - Črne mlake</t>
  </si>
  <si>
    <t>Uređenje zelene tržnice u Zlataru</t>
  </si>
  <si>
    <t>PREDSJEDNICA</t>
  </si>
  <si>
    <t>Danijela Findak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</si>
  <si>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</si>
  <si>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</si>
  <si>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</si>
  <si>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</si>
  <si>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</si>
  <si>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</si>
  <si>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Dnacije (EUR)</t>
  </si>
  <si>
    <t>Ugovori, naknade i drugi izvori propisani posebnim zakonom (EUR)</t>
  </si>
  <si>
    <t xml:space="preserve">Kupnja zemljišta </t>
  </si>
  <si>
    <t>Dječja igrališta i vježbališta</t>
  </si>
  <si>
    <t xml:space="preserve">2.2.  </t>
  </si>
  <si>
    <t>Uređenje parkirališta na području Grada</t>
  </si>
  <si>
    <t xml:space="preserve">4.3.  </t>
  </si>
  <si>
    <t>4.3.1.</t>
  </si>
  <si>
    <t>Izgradnja šumske ceste Juranščina-Belecgrad</t>
  </si>
  <si>
    <t>Javna rasvjeta</t>
  </si>
  <si>
    <t>Dogradnja sustava javne rasvjete</t>
  </si>
  <si>
    <t>Nerazvrstavne ceste</t>
  </si>
  <si>
    <t>Javne površine</t>
  </si>
  <si>
    <t>Javna parkirališta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</si>
  <si>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</si>
  <si>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</si>
  <si>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</si>
  <si>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</si>
  <si>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</si>
  <si>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</si>
  <si>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</si>
  <si>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KLASA: 363-01/22-01/41</t>
  </si>
  <si>
    <t>građenja komunalne infrastrukture u Gradu Zlataru za 2023. godinu</t>
  </si>
  <si>
    <t>5.</t>
  </si>
  <si>
    <t>Druga pitanja određena Zakonom o komunalnom gospodarstvu i posebnim zakonom</t>
  </si>
  <si>
    <t>UKUPNO</t>
  </si>
  <si>
    <t>"Program  sadrži procjenu troškova projektiranja, revizije, građenja, provedbe stručnog nadzora građenja i provedbe vođenja projekata građenja komunalne infrastrukture s naznakom izvora njihova financiranja kako slijedi:</t>
  </si>
  <si>
    <t>Članak 2.</t>
  </si>
  <si>
    <t>"</t>
  </si>
  <si>
    <t>Uređenje nogostupa u Varaždinskoj ulici</t>
  </si>
  <si>
    <t>4.2.4.</t>
  </si>
  <si>
    <t>URBROJ: 2140-07-01-23-6</t>
  </si>
  <si>
    <t>II. izmjene i dopune Programa</t>
  </si>
  <si>
    <t>U Programu građenja komunalne infrastrukture u Gradu Zlataru za 2023. godinu ("Službeni glasnik Krapinsko-zagorske županije" broj 57A/22, 28/23) članak 2. mijenja se i glasi:</t>
  </si>
  <si>
    <t>Ova II. izmjena i dopuna Programa objavit će se u "Službenom glasniku Krapinsko-zagorske županije", a stupa na snagu dan nakon objave.</t>
  </si>
  <si>
    <t>Zlatar, 13.12.2023.</t>
  </si>
  <si>
    <t>Na temelju članka 67. stavka 1.  Zakona o komunalnom gospodarstvu ("Narodne novine" broj 68/18, 110/18, 32/20) i članka 27. Statuta Grada Zlatara („Službeni glasnik Krapinsko-zagorske županije“ broj 36A/13, 9/18, 9/20, 17A/21), Gradsko vijeće Grada Zlatara na 21. sjednici održanoj 13.12.2023.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</si>
</sst>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14"/>
  <sheetViews>
    <sheetView tabSelected="1" workbookViewId="0">
      <selection activeCell="A20" sqref="A20:J20"/>
    </sheetView>
  </sheetViews>
  <sheetFormatPr defaultRowHeight="15" x14ac:dyDescent="0.25"/>
  <cols>
    <col min="1" max="1" width="7.28515625" style="2" customWidth="1"/>
    <col min="2" max="2" width="35.42578125" customWidth="1"/>
    <col min="3" max="10" width="15.7109375" customWidth="1"/>
    <col min="12" max="12" width="12.7109375" bestFit="1" customWidth="1"/>
    <col min="16" max="16" width="12.7109375" bestFit="1" customWidth="1"/>
  </cols>
  <sheetData>
    <row r="1" spans="1:10" ht="15.75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</row>
    <row r="2" spans="1:10" ht="15.75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</row>
    <row r="4" spans="1:10" ht="15.75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</row>
    <row r="5" spans="1:10" ht="15.75" x14ac:dyDescent="0.25">
      <c r="A5" s="29" t="s">
        <v>0</v>
      </c>
      <c r="B5" s="29"/>
      <c r="C5" s="24"/>
      <c r="D5" s="24"/>
      <c r="E5" s="24"/>
      <c r="F5" s="24"/>
      <c r="G5" s="24"/>
      <c r="H5" s="24"/>
      <c r="I5" s="24"/>
      <c r="J5" s="24"/>
    </row>
    <row r="6" spans="1:10" ht="15.75" x14ac:dyDescent="0.25">
      <c r="A6" s="29" t="s">
        <v>1</v>
      </c>
      <c r="B6" s="29"/>
      <c r="C6" s="24"/>
      <c r="D6" s="24"/>
      <c r="E6" s="24"/>
      <c r="F6" s="24"/>
      <c r="G6" s="24"/>
      <c r="H6" s="24"/>
      <c r="I6" s="24"/>
      <c r="J6" s="24"/>
    </row>
    <row r="7" spans="1:10" ht="15.75" x14ac:dyDescent="0.25">
      <c r="A7" s="29" t="s">
        <v>2</v>
      </c>
      <c r="B7" s="29"/>
      <c r="C7" s="24"/>
      <c r="D7" s="24"/>
      <c r="E7" s="24"/>
      <c r="F7" s="24"/>
      <c r="G7" s="24"/>
      <c r="H7" s="24"/>
      <c r="I7" s="24"/>
      <c r="J7" s="24"/>
    </row>
    <row r="8" spans="1:10" ht="15.75" x14ac:dyDescent="0.25">
      <c r="A8" s="29" t="s">
        <v>3</v>
      </c>
      <c r="B8" s="29"/>
      <c r="C8" s="24"/>
      <c r="D8" s="24"/>
      <c r="E8" s="24"/>
      <c r="F8" s="24"/>
      <c r="G8" s="24"/>
      <c r="H8" s="24"/>
      <c r="I8" s="24"/>
      <c r="J8" s="24"/>
    </row>
    <row r="9" spans="1:10" ht="15.75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</row>
    <row r="10" spans="1:10" ht="15.75" x14ac:dyDescent="0.25">
      <c r="A10" s="23" t="s">
        <v>62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5.75" x14ac:dyDescent="0.25">
      <c r="A11" s="23" t="s">
        <v>72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5.75" x14ac:dyDescent="0.25">
      <c r="A12" s="23" t="s">
        <v>76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15.75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30.75" customHeight="1" x14ac:dyDescent="0.25">
      <c r="A14" s="28" t="s">
        <v>77</v>
      </c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15.75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15.75" x14ac:dyDescent="0.25">
      <c r="A16" s="29" t="s">
        <v>73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 x14ac:dyDescent="0.25">
      <c r="A17" s="29" t="s">
        <v>63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5.75" x14ac:dyDescent="0.25">
      <c r="A19" s="30" t="s">
        <v>4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4" t="s">
        <v>74</v>
      </c>
      <c r="B20" s="34"/>
      <c r="C20" s="34"/>
      <c r="D20" s="34"/>
      <c r="E20" s="34"/>
      <c r="F20" s="34"/>
      <c r="G20" s="34"/>
      <c r="H20" s="34"/>
      <c r="I20" s="34"/>
      <c r="J20" s="34"/>
    </row>
    <row r="21" spans="1:10" ht="35.25" customHeight="1" x14ac:dyDescent="0.25">
      <c r="A21" s="28" t="s">
        <v>67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.75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</row>
    <row r="23" spans="1:10" s="1" customFormat="1" ht="63.75" x14ac:dyDescent="0.25">
      <c r="A23" s="3" t="s">
        <v>5</v>
      </c>
      <c r="B23" s="3" t="s">
        <v>6</v>
      </c>
      <c r="C23" s="3" t="s">
        <v>37</v>
      </c>
      <c r="D23" s="3" t="s">
        <v>36</v>
      </c>
      <c r="E23" s="3" t="s">
        <v>35</v>
      </c>
      <c r="F23" s="3" t="s">
        <v>38</v>
      </c>
      <c r="G23" s="3" t="s">
        <v>39</v>
      </c>
      <c r="H23" s="3" t="s">
        <v>40</v>
      </c>
      <c r="I23" s="3" t="s">
        <v>42</v>
      </c>
      <c r="J23" s="3" t="s">
        <v>41</v>
      </c>
    </row>
    <row r="24" spans="1:10" s="19" customFormat="1" ht="39.75" customHeight="1" x14ac:dyDescent="0.25">
      <c r="A24" s="13" t="s">
        <v>8</v>
      </c>
      <c r="B24" s="18" t="s">
        <v>7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39.75" customHeight="1" x14ac:dyDescent="0.25">
      <c r="A25" s="13" t="s">
        <v>14</v>
      </c>
      <c r="B25" s="18" t="s">
        <v>15</v>
      </c>
      <c r="C25" s="15">
        <f>C26+C32</f>
        <v>89477</v>
      </c>
      <c r="D25" s="15">
        <f t="shared" ref="D25:J25" si="0">D26+D32</f>
        <v>0</v>
      </c>
      <c r="E25" s="15">
        <f t="shared" si="0"/>
        <v>0</v>
      </c>
      <c r="F25" s="15">
        <f t="shared" si="0"/>
        <v>0</v>
      </c>
      <c r="G25" s="15">
        <f t="shared" si="0"/>
        <v>34508</v>
      </c>
      <c r="H25" s="15">
        <f t="shared" si="0"/>
        <v>0</v>
      </c>
      <c r="I25" s="15">
        <f t="shared" si="0"/>
        <v>54969</v>
      </c>
      <c r="J25" s="15">
        <f t="shared" si="0"/>
        <v>0</v>
      </c>
    </row>
    <row r="26" spans="1:10" x14ac:dyDescent="0.25">
      <c r="A26" s="4" t="s">
        <v>18</v>
      </c>
      <c r="B26" s="5" t="s">
        <v>43</v>
      </c>
      <c r="C26" s="6">
        <f>SUM(C27:C31)</f>
        <v>88150</v>
      </c>
      <c r="D26" s="6">
        <f t="shared" ref="D26:J26" si="1">SUM(D27:D31)</f>
        <v>0</v>
      </c>
      <c r="E26" s="6">
        <f t="shared" si="1"/>
        <v>0</v>
      </c>
      <c r="F26" s="6">
        <f t="shared" si="1"/>
        <v>0</v>
      </c>
      <c r="G26" s="6">
        <f t="shared" si="1"/>
        <v>33181</v>
      </c>
      <c r="H26" s="6">
        <f t="shared" si="1"/>
        <v>0</v>
      </c>
      <c r="I26" s="6">
        <f t="shared" si="1"/>
        <v>54969</v>
      </c>
      <c r="J26" s="6">
        <f t="shared" si="1"/>
        <v>0</v>
      </c>
    </row>
    <row r="27" spans="1:10" x14ac:dyDescent="0.25">
      <c r="A27" s="7"/>
      <c r="B27" s="8" t="s">
        <v>9</v>
      </c>
      <c r="C27" s="6">
        <f>SUM(D27:J27)</f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7"/>
      <c r="B28" s="8" t="s">
        <v>13</v>
      </c>
      <c r="C28" s="6">
        <f t="shared" ref="C28:C31" si="2">SUM(D28:J28)</f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7"/>
      <c r="B29" s="8" t="s">
        <v>10</v>
      </c>
      <c r="C29" s="6">
        <f t="shared" si="2"/>
        <v>88150</v>
      </c>
      <c r="D29" s="9">
        <v>0</v>
      </c>
      <c r="E29" s="9">
        <v>0</v>
      </c>
      <c r="F29" s="9">
        <v>0</v>
      </c>
      <c r="G29" s="9">
        <v>33181</v>
      </c>
      <c r="H29" s="9">
        <v>0</v>
      </c>
      <c r="I29" s="9">
        <v>54969</v>
      </c>
      <c r="J29" s="9">
        <v>0</v>
      </c>
    </row>
    <row r="30" spans="1:10" x14ac:dyDescent="0.25">
      <c r="A30" s="7"/>
      <c r="B30" s="8" t="s">
        <v>11</v>
      </c>
      <c r="C30" s="6">
        <f t="shared" si="2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7"/>
      <c r="B31" s="8" t="s">
        <v>12</v>
      </c>
      <c r="C31" s="6">
        <f t="shared" si="2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4" t="s">
        <v>45</v>
      </c>
      <c r="B32" s="5" t="s">
        <v>44</v>
      </c>
      <c r="C32" s="6">
        <f>SUM(C33:C37)</f>
        <v>1327</v>
      </c>
      <c r="D32" s="6">
        <f t="shared" ref="D32:J32" si="3">SUM(D33:D37)</f>
        <v>0</v>
      </c>
      <c r="E32" s="6">
        <f t="shared" si="3"/>
        <v>0</v>
      </c>
      <c r="F32" s="6">
        <f t="shared" si="3"/>
        <v>0</v>
      </c>
      <c r="G32" s="6">
        <f t="shared" si="3"/>
        <v>1327</v>
      </c>
      <c r="H32" s="6">
        <f t="shared" si="3"/>
        <v>0</v>
      </c>
      <c r="I32" s="6">
        <f t="shared" si="3"/>
        <v>0</v>
      </c>
      <c r="J32" s="6">
        <f t="shared" si="3"/>
        <v>0</v>
      </c>
    </row>
    <row r="33" spans="1:10" x14ac:dyDescent="0.25">
      <c r="A33" s="7"/>
      <c r="B33" s="8" t="s">
        <v>9</v>
      </c>
      <c r="C33" s="6">
        <f>SUM(D33:J33)</f>
        <v>1327</v>
      </c>
      <c r="D33" s="9">
        <v>0</v>
      </c>
      <c r="E33" s="9">
        <v>0</v>
      </c>
      <c r="F33" s="9">
        <v>0</v>
      </c>
      <c r="G33" s="9">
        <v>1327</v>
      </c>
      <c r="H33" s="9">
        <v>0</v>
      </c>
      <c r="I33" s="9">
        <v>0</v>
      </c>
      <c r="J33" s="9">
        <v>0</v>
      </c>
    </row>
    <row r="34" spans="1:10" x14ac:dyDescent="0.25">
      <c r="A34" s="7"/>
      <c r="B34" s="8" t="s">
        <v>13</v>
      </c>
      <c r="C34" s="6">
        <f t="shared" ref="C34:C37" si="4">SUM(D34:J34)</f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0" x14ac:dyDescent="0.25">
      <c r="A35" s="7"/>
      <c r="B35" s="8" t="s">
        <v>10</v>
      </c>
      <c r="C35" s="6">
        <f t="shared" si="4"/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7"/>
      <c r="B36" s="8" t="s">
        <v>11</v>
      </c>
      <c r="C36" s="6">
        <f t="shared" si="4"/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7"/>
      <c r="B37" s="8" t="s">
        <v>12</v>
      </c>
      <c r="C37" s="6">
        <f t="shared" si="4"/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ht="39.75" customHeight="1" x14ac:dyDescent="0.25">
      <c r="A38" s="13" t="s">
        <v>17</v>
      </c>
      <c r="B38" s="14" t="s">
        <v>16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s="19" customFormat="1" ht="39.75" customHeight="1" x14ac:dyDescent="0.25">
      <c r="A39" s="13" t="s">
        <v>19</v>
      </c>
      <c r="B39" s="14" t="s">
        <v>20</v>
      </c>
      <c r="C39" s="15">
        <f>C40+C59+C84+C91+C98</f>
        <v>1767100.1500000001</v>
      </c>
      <c r="D39" s="15">
        <f t="shared" ref="D39:J39" si="5">D40+D59+D84+D91+D98</f>
        <v>23871</v>
      </c>
      <c r="E39" s="15">
        <f t="shared" si="5"/>
        <v>100255.9</v>
      </c>
      <c r="F39" s="15">
        <f t="shared" si="5"/>
        <v>0</v>
      </c>
      <c r="G39" s="15">
        <f t="shared" si="5"/>
        <v>224223.39999999997</v>
      </c>
      <c r="H39" s="15">
        <f t="shared" si="5"/>
        <v>942242</v>
      </c>
      <c r="I39" s="15">
        <f t="shared" si="5"/>
        <v>476507.85</v>
      </c>
      <c r="J39" s="15">
        <f t="shared" si="5"/>
        <v>0</v>
      </c>
    </row>
    <row r="40" spans="1:10" s="19" customFormat="1" x14ac:dyDescent="0.25">
      <c r="A40" s="10" t="s">
        <v>23</v>
      </c>
      <c r="B40" s="11" t="s">
        <v>52</v>
      </c>
      <c r="C40" s="12">
        <f>C41+C47+C53</f>
        <v>741239.89</v>
      </c>
      <c r="D40" s="12">
        <f t="shared" ref="D40:J40" si="6">D41+D47+D53</f>
        <v>23871</v>
      </c>
      <c r="E40" s="12">
        <f t="shared" si="6"/>
        <v>18412.89</v>
      </c>
      <c r="F40" s="12">
        <f t="shared" si="6"/>
        <v>0</v>
      </c>
      <c r="G40" s="12">
        <f t="shared" si="6"/>
        <v>0</v>
      </c>
      <c r="H40" s="12">
        <f t="shared" si="6"/>
        <v>518308</v>
      </c>
      <c r="I40" s="12">
        <f t="shared" si="6"/>
        <v>180648</v>
      </c>
      <c r="J40" s="12">
        <f t="shared" si="6"/>
        <v>0</v>
      </c>
    </row>
    <row r="41" spans="1:10" x14ac:dyDescent="0.25">
      <c r="A41" s="4" t="s">
        <v>24</v>
      </c>
      <c r="B41" s="5" t="s">
        <v>21</v>
      </c>
      <c r="C41" s="6">
        <f>SUM(C42:C46)</f>
        <v>131465.89000000001</v>
      </c>
      <c r="D41" s="6">
        <f t="shared" ref="D41:J41" si="7">SUM(D42:D46)</f>
        <v>23871</v>
      </c>
      <c r="E41" s="6">
        <f t="shared" si="7"/>
        <v>18412.89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89182</v>
      </c>
      <c r="J41" s="6">
        <f t="shared" si="7"/>
        <v>0</v>
      </c>
    </row>
    <row r="42" spans="1:10" x14ac:dyDescent="0.25">
      <c r="A42" s="7"/>
      <c r="B42" s="8" t="s">
        <v>9</v>
      </c>
      <c r="C42" s="6">
        <f>SUM(D42:J42)</f>
        <v>13272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13272</v>
      </c>
      <c r="J42" s="9">
        <v>0</v>
      </c>
    </row>
    <row r="43" spans="1:10" x14ac:dyDescent="0.25">
      <c r="A43" s="7"/>
      <c r="B43" s="8" t="s">
        <v>13</v>
      </c>
      <c r="C43" s="6">
        <f t="shared" ref="C43:C46" si="8">SUM(D43:J43)</f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7"/>
      <c r="B44" s="8" t="s">
        <v>10</v>
      </c>
      <c r="C44" s="6">
        <f t="shared" si="8"/>
        <v>113277.89</v>
      </c>
      <c r="D44" s="9">
        <v>18955</v>
      </c>
      <c r="E44" s="9">
        <v>18412.89</v>
      </c>
      <c r="F44" s="9">
        <v>0</v>
      </c>
      <c r="G44" s="9">
        <v>0</v>
      </c>
      <c r="H44" s="9">
        <v>0</v>
      </c>
      <c r="I44" s="9">
        <v>75910</v>
      </c>
      <c r="J44" s="9">
        <v>0</v>
      </c>
    </row>
    <row r="45" spans="1:10" x14ac:dyDescent="0.25">
      <c r="A45" s="7"/>
      <c r="B45" s="8" t="s">
        <v>11</v>
      </c>
      <c r="C45" s="6">
        <f t="shared" si="8"/>
        <v>4916</v>
      </c>
      <c r="D45" s="9">
        <v>4916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7"/>
      <c r="B46" s="8" t="s">
        <v>12</v>
      </c>
      <c r="C46" s="6">
        <f t="shared" si="8"/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4" t="s">
        <v>25</v>
      </c>
      <c r="B47" s="5" t="s">
        <v>31</v>
      </c>
      <c r="C47" s="6">
        <f>SUM(C48:C52)</f>
        <v>350738</v>
      </c>
      <c r="D47" s="6">
        <f t="shared" ref="D47:J47" si="9">SUM(D48:D52)</f>
        <v>0</v>
      </c>
      <c r="E47" s="6">
        <f t="shared" si="9"/>
        <v>0</v>
      </c>
      <c r="F47" s="6">
        <f t="shared" si="9"/>
        <v>0</v>
      </c>
      <c r="G47" s="6">
        <f t="shared" si="9"/>
        <v>0</v>
      </c>
      <c r="H47" s="6">
        <f t="shared" si="9"/>
        <v>298127</v>
      </c>
      <c r="I47" s="6">
        <f t="shared" si="9"/>
        <v>52611</v>
      </c>
      <c r="J47" s="6">
        <f t="shared" si="9"/>
        <v>0</v>
      </c>
    </row>
    <row r="48" spans="1:10" x14ac:dyDescent="0.25">
      <c r="A48" s="7"/>
      <c r="B48" s="8" t="s">
        <v>9</v>
      </c>
      <c r="C48" s="6">
        <f>SUM(D48:J48)</f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7"/>
      <c r="B49" s="8" t="s">
        <v>13</v>
      </c>
      <c r="C49" s="6">
        <f t="shared" ref="C49:C52" si="10">SUM(D49:J49)</f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7"/>
      <c r="B50" s="8" t="s">
        <v>10</v>
      </c>
      <c r="C50" s="6">
        <f t="shared" si="10"/>
        <v>350738</v>
      </c>
      <c r="D50" s="9">
        <v>0</v>
      </c>
      <c r="E50" s="9">
        <v>0</v>
      </c>
      <c r="F50" s="9">
        <v>0</v>
      </c>
      <c r="G50" s="9">
        <v>0</v>
      </c>
      <c r="H50" s="9">
        <v>298127</v>
      </c>
      <c r="I50" s="9">
        <v>52611</v>
      </c>
      <c r="J50" s="9">
        <v>0</v>
      </c>
    </row>
    <row r="51" spans="1:10" x14ac:dyDescent="0.25">
      <c r="A51" s="7"/>
      <c r="B51" s="8" t="s">
        <v>11</v>
      </c>
      <c r="C51" s="6">
        <f t="shared" si="10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7"/>
      <c r="B52" s="8" t="s">
        <v>12</v>
      </c>
      <c r="C52" s="6">
        <f t="shared" si="10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4" t="s">
        <v>26</v>
      </c>
      <c r="B53" s="5" t="s">
        <v>49</v>
      </c>
      <c r="C53" s="6">
        <f>SUM(C54:C58)</f>
        <v>259036</v>
      </c>
      <c r="D53" s="6">
        <f t="shared" ref="D53:J53" si="11">SUM(D54:D58)</f>
        <v>0</v>
      </c>
      <c r="E53" s="6">
        <f t="shared" si="11"/>
        <v>0</v>
      </c>
      <c r="F53" s="6">
        <f t="shared" si="11"/>
        <v>0</v>
      </c>
      <c r="G53" s="6">
        <f t="shared" si="11"/>
        <v>0</v>
      </c>
      <c r="H53" s="6">
        <f t="shared" si="11"/>
        <v>220181</v>
      </c>
      <c r="I53" s="6">
        <f t="shared" si="11"/>
        <v>38855</v>
      </c>
      <c r="J53" s="6">
        <f t="shared" si="11"/>
        <v>0</v>
      </c>
    </row>
    <row r="54" spans="1:10" x14ac:dyDescent="0.25">
      <c r="A54" s="7"/>
      <c r="B54" s="8" t="s">
        <v>9</v>
      </c>
      <c r="C54" s="6">
        <f>SUM(D54:J54)</f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7"/>
      <c r="B55" s="8" t="s">
        <v>13</v>
      </c>
      <c r="C55" s="6">
        <f t="shared" ref="C55:C58" si="12">SUM(D55:J55)</f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7"/>
      <c r="B56" s="8" t="s">
        <v>10</v>
      </c>
      <c r="C56" s="6">
        <f t="shared" si="12"/>
        <v>253063</v>
      </c>
      <c r="D56" s="9">
        <v>0</v>
      </c>
      <c r="E56" s="9">
        <v>0</v>
      </c>
      <c r="F56" s="9">
        <v>0</v>
      </c>
      <c r="G56" s="9">
        <v>0</v>
      </c>
      <c r="H56" s="9">
        <v>214208</v>
      </c>
      <c r="I56" s="9">
        <v>38855</v>
      </c>
      <c r="J56" s="9">
        <v>0</v>
      </c>
    </row>
    <row r="57" spans="1:10" x14ac:dyDescent="0.25">
      <c r="A57" s="7"/>
      <c r="B57" s="8" t="s">
        <v>11</v>
      </c>
      <c r="C57" s="6">
        <f t="shared" si="12"/>
        <v>5973</v>
      </c>
      <c r="D57" s="9">
        <v>0</v>
      </c>
      <c r="E57" s="9">
        <v>0</v>
      </c>
      <c r="F57" s="9">
        <v>0</v>
      </c>
      <c r="G57" s="9">
        <v>0</v>
      </c>
      <c r="H57" s="9">
        <v>5973</v>
      </c>
      <c r="I57" s="9">
        <v>0</v>
      </c>
      <c r="J57" s="9">
        <v>0</v>
      </c>
    </row>
    <row r="58" spans="1:10" x14ac:dyDescent="0.25">
      <c r="A58" s="7"/>
      <c r="B58" s="8" t="s">
        <v>12</v>
      </c>
      <c r="C58" s="6">
        <f t="shared" si="12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s="19" customFormat="1" x14ac:dyDescent="0.25">
      <c r="A59" s="10" t="s">
        <v>27</v>
      </c>
      <c r="B59" s="11" t="s">
        <v>53</v>
      </c>
      <c r="C59" s="12">
        <f>C60+C66+C72+C78</f>
        <v>855726</v>
      </c>
      <c r="D59" s="12">
        <f t="shared" ref="D59:J59" si="13">D60+D66+D72+D78</f>
        <v>0</v>
      </c>
      <c r="E59" s="12">
        <f t="shared" si="13"/>
        <v>81843.009999999995</v>
      </c>
      <c r="F59" s="12">
        <f t="shared" si="13"/>
        <v>0</v>
      </c>
      <c r="G59" s="12">
        <f t="shared" si="13"/>
        <v>142136.99</v>
      </c>
      <c r="H59" s="12">
        <f t="shared" si="13"/>
        <v>423934</v>
      </c>
      <c r="I59" s="12">
        <f t="shared" si="13"/>
        <v>207812</v>
      </c>
      <c r="J59" s="12">
        <f t="shared" si="13"/>
        <v>0</v>
      </c>
    </row>
    <row r="60" spans="1:10" x14ac:dyDescent="0.25">
      <c r="A60" s="4" t="s">
        <v>28</v>
      </c>
      <c r="B60" s="5" t="s">
        <v>22</v>
      </c>
      <c r="C60" s="6">
        <f>SUM(C61:C65)</f>
        <v>248980</v>
      </c>
      <c r="D60" s="6">
        <f t="shared" ref="D60:J60" si="14">SUM(D61:D65)</f>
        <v>0</v>
      </c>
      <c r="E60" s="6">
        <f t="shared" si="14"/>
        <v>81843.009999999995</v>
      </c>
      <c r="F60" s="6">
        <f t="shared" si="14"/>
        <v>0</v>
      </c>
      <c r="G60" s="6">
        <f t="shared" si="14"/>
        <v>117136.99</v>
      </c>
      <c r="H60" s="6">
        <f t="shared" si="14"/>
        <v>0</v>
      </c>
      <c r="I60" s="6">
        <f t="shared" si="14"/>
        <v>50000</v>
      </c>
      <c r="J60" s="6">
        <f t="shared" si="14"/>
        <v>0</v>
      </c>
    </row>
    <row r="61" spans="1:10" x14ac:dyDescent="0.25">
      <c r="A61" s="7"/>
      <c r="B61" s="8" t="s">
        <v>9</v>
      </c>
      <c r="C61" s="6">
        <f>SUM(D61:J61)</f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x14ac:dyDescent="0.25">
      <c r="A62" s="7"/>
      <c r="B62" s="8" t="s">
        <v>13</v>
      </c>
      <c r="C62" s="6">
        <f t="shared" ref="C62:C65" si="15">SUM(D62:J62)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25">
      <c r="A63" s="7"/>
      <c r="B63" s="8" t="s">
        <v>10</v>
      </c>
      <c r="C63" s="6">
        <f t="shared" si="15"/>
        <v>238362</v>
      </c>
      <c r="D63" s="9">
        <v>0</v>
      </c>
      <c r="E63" s="9">
        <v>81843.009999999995</v>
      </c>
      <c r="F63" s="9">
        <v>0</v>
      </c>
      <c r="G63" s="9">
        <v>117136.99</v>
      </c>
      <c r="H63" s="9">
        <v>0</v>
      </c>
      <c r="I63" s="9">
        <v>39382</v>
      </c>
      <c r="J63" s="9">
        <v>0</v>
      </c>
    </row>
    <row r="64" spans="1:10" x14ac:dyDescent="0.25">
      <c r="A64" s="7"/>
      <c r="B64" s="8" t="s">
        <v>11</v>
      </c>
      <c r="C64" s="6">
        <f t="shared" si="15"/>
        <v>10618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10618</v>
      </c>
      <c r="J64" s="9">
        <v>0</v>
      </c>
    </row>
    <row r="65" spans="1:16" x14ac:dyDescent="0.25">
      <c r="A65" s="7"/>
      <c r="B65" s="8" t="s">
        <v>12</v>
      </c>
      <c r="C65" s="6">
        <f t="shared" si="15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6" x14ac:dyDescent="0.25">
      <c r="A66" s="4" t="s">
        <v>29</v>
      </c>
      <c r="B66" s="5" t="s">
        <v>70</v>
      </c>
      <c r="C66" s="6">
        <f>SUM(C67:C71)</f>
        <v>83000</v>
      </c>
      <c r="D66" s="6">
        <f t="shared" ref="D66:J66" si="16">SUM(D67:D71)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16"/>
        <v>0</v>
      </c>
      <c r="I66" s="6">
        <f t="shared" si="16"/>
        <v>83000</v>
      </c>
      <c r="J66" s="6">
        <f t="shared" si="16"/>
        <v>0</v>
      </c>
    </row>
    <row r="67" spans="1:16" x14ac:dyDescent="0.25">
      <c r="A67" s="7"/>
      <c r="B67" s="8" t="s">
        <v>9</v>
      </c>
      <c r="C67" s="6">
        <f>SUM(D67:J67)</f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</row>
    <row r="68" spans="1:16" x14ac:dyDescent="0.25">
      <c r="A68" s="7"/>
      <c r="B68" s="8" t="s">
        <v>13</v>
      </c>
      <c r="C68" s="6">
        <f t="shared" ref="C68:C71" si="17">SUM(D68:J68)</f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6" x14ac:dyDescent="0.25">
      <c r="A69" s="7"/>
      <c r="B69" s="8" t="s">
        <v>10</v>
      </c>
      <c r="C69" s="6">
        <f t="shared" si="17"/>
        <v>83000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83000</v>
      </c>
      <c r="J69" s="9">
        <v>0</v>
      </c>
    </row>
    <row r="70" spans="1:16" x14ac:dyDescent="0.25">
      <c r="A70" s="7"/>
      <c r="B70" s="8" t="s">
        <v>11</v>
      </c>
      <c r="C70" s="6">
        <f t="shared" si="17"/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</row>
    <row r="71" spans="1:16" x14ac:dyDescent="0.25">
      <c r="A71" s="7"/>
      <c r="B71" s="8" t="s">
        <v>12</v>
      </c>
      <c r="C71" s="6">
        <f t="shared" si="17"/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</row>
    <row r="72" spans="1:16" ht="15" customHeight="1" x14ac:dyDescent="0.25">
      <c r="A72" s="4" t="s">
        <v>57</v>
      </c>
      <c r="B72" s="4" t="s">
        <v>30</v>
      </c>
      <c r="C72" s="16">
        <f>SUM(C73:C77)</f>
        <v>25000</v>
      </c>
      <c r="D72" s="16">
        <f t="shared" ref="D72:J72" si="18">SUM(D73:D77)</f>
        <v>0</v>
      </c>
      <c r="E72" s="16">
        <f t="shared" si="18"/>
        <v>0</v>
      </c>
      <c r="F72" s="16">
        <f t="shared" si="18"/>
        <v>0</v>
      </c>
      <c r="G72" s="16">
        <f t="shared" si="18"/>
        <v>25000</v>
      </c>
      <c r="H72" s="16">
        <f t="shared" si="18"/>
        <v>0</v>
      </c>
      <c r="I72" s="16">
        <f t="shared" si="18"/>
        <v>0</v>
      </c>
      <c r="J72" s="16">
        <f t="shared" si="18"/>
        <v>0</v>
      </c>
    </row>
    <row r="73" spans="1:16" ht="15" customHeight="1" x14ac:dyDescent="0.25">
      <c r="A73" s="7"/>
      <c r="B73" s="7" t="s">
        <v>9</v>
      </c>
      <c r="C73" s="16">
        <f>SUM(D73:J73)</f>
        <v>25000</v>
      </c>
      <c r="D73" s="17">
        <v>0</v>
      </c>
      <c r="E73" s="17">
        <v>0</v>
      </c>
      <c r="F73" s="17">
        <v>0</v>
      </c>
      <c r="G73" s="17">
        <v>25000</v>
      </c>
      <c r="H73" s="17">
        <v>0</v>
      </c>
      <c r="I73" s="17">
        <v>0</v>
      </c>
      <c r="J73" s="17">
        <v>0</v>
      </c>
    </row>
    <row r="74" spans="1:16" ht="15" customHeight="1" x14ac:dyDescent="0.25">
      <c r="A74" s="7"/>
      <c r="B74" s="7" t="s">
        <v>13</v>
      </c>
      <c r="C74" s="16">
        <f t="shared" ref="C74:C77" si="19">SUM(D74:J74)</f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</row>
    <row r="75" spans="1:16" ht="15" customHeight="1" x14ac:dyDescent="0.25">
      <c r="A75" s="7"/>
      <c r="B75" s="7" t="s">
        <v>10</v>
      </c>
      <c r="C75" s="16">
        <f t="shared" si="19"/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</row>
    <row r="76" spans="1:16" ht="15" customHeight="1" x14ac:dyDescent="0.25">
      <c r="A76" s="7"/>
      <c r="B76" s="7" t="s">
        <v>11</v>
      </c>
      <c r="C76" s="16">
        <f t="shared" si="19"/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</row>
    <row r="77" spans="1:16" ht="15" customHeight="1" x14ac:dyDescent="0.25">
      <c r="A77" s="7"/>
      <c r="B77" s="7" t="s">
        <v>12</v>
      </c>
      <c r="C77" s="16">
        <f t="shared" si="19"/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</row>
    <row r="78" spans="1:16" ht="15" customHeight="1" x14ac:dyDescent="0.25">
      <c r="A78" s="4" t="s">
        <v>71</v>
      </c>
      <c r="B78" s="4" t="s">
        <v>32</v>
      </c>
      <c r="C78" s="16">
        <f>SUM(C79:C83)</f>
        <v>498746</v>
      </c>
      <c r="D78" s="16">
        <f t="shared" ref="D78:J78" si="20">SUM(D79:D83)</f>
        <v>0</v>
      </c>
      <c r="E78" s="16">
        <f t="shared" si="20"/>
        <v>0</v>
      </c>
      <c r="F78" s="16">
        <f t="shared" si="20"/>
        <v>0</v>
      </c>
      <c r="G78" s="16">
        <f t="shared" si="20"/>
        <v>0</v>
      </c>
      <c r="H78" s="16">
        <f t="shared" si="20"/>
        <v>423934</v>
      </c>
      <c r="I78" s="16">
        <f t="shared" si="20"/>
        <v>74812</v>
      </c>
      <c r="J78" s="16">
        <f t="shared" si="20"/>
        <v>0</v>
      </c>
      <c r="P78" s="22"/>
    </row>
    <row r="79" spans="1:16" ht="15" customHeight="1" x14ac:dyDescent="0.25">
      <c r="A79" s="7"/>
      <c r="B79" s="7" t="s">
        <v>9</v>
      </c>
      <c r="C79" s="16">
        <f>SUM(D79:J79)</f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</row>
    <row r="80" spans="1:16" ht="15" customHeight="1" x14ac:dyDescent="0.25">
      <c r="A80" s="7"/>
      <c r="B80" s="7" t="s">
        <v>13</v>
      </c>
      <c r="C80" s="16">
        <f t="shared" ref="C80:C83" si="21">SUM(D80:J80)</f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</row>
    <row r="81" spans="1:12" ht="15" customHeight="1" x14ac:dyDescent="0.25">
      <c r="A81" s="7"/>
      <c r="B81" s="7" t="s">
        <v>10</v>
      </c>
      <c r="C81" s="16">
        <f t="shared" si="21"/>
        <v>482819</v>
      </c>
      <c r="D81" s="17">
        <v>0</v>
      </c>
      <c r="E81" s="17">
        <v>0</v>
      </c>
      <c r="F81" s="17">
        <v>0</v>
      </c>
      <c r="G81" s="17">
        <v>0</v>
      </c>
      <c r="H81" s="17">
        <v>408007</v>
      </c>
      <c r="I81" s="17">
        <v>74812</v>
      </c>
      <c r="J81" s="17">
        <v>0</v>
      </c>
    </row>
    <row r="82" spans="1:12" ht="15" customHeight="1" x14ac:dyDescent="0.25">
      <c r="A82" s="7"/>
      <c r="B82" s="7" t="s">
        <v>11</v>
      </c>
      <c r="C82" s="16">
        <f t="shared" si="21"/>
        <v>15927</v>
      </c>
      <c r="D82" s="17">
        <v>0</v>
      </c>
      <c r="E82" s="17">
        <v>0</v>
      </c>
      <c r="F82" s="17">
        <v>0</v>
      </c>
      <c r="G82" s="17">
        <v>0</v>
      </c>
      <c r="H82" s="17">
        <v>15927</v>
      </c>
      <c r="I82" s="17">
        <v>0</v>
      </c>
      <c r="J82" s="17">
        <v>0</v>
      </c>
      <c r="L82" s="22"/>
    </row>
    <row r="83" spans="1:12" ht="15" customHeight="1" x14ac:dyDescent="0.25">
      <c r="A83" s="7"/>
      <c r="B83" s="7" t="s">
        <v>12</v>
      </c>
      <c r="C83" s="16">
        <f t="shared" si="21"/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</row>
    <row r="84" spans="1:12" x14ac:dyDescent="0.25">
      <c r="A84" s="10" t="s">
        <v>47</v>
      </c>
      <c r="B84" s="11" t="s">
        <v>54</v>
      </c>
      <c r="C84" s="12">
        <f>C85</f>
        <v>40000</v>
      </c>
      <c r="D84" s="12">
        <f t="shared" ref="D84:J84" si="22">D85</f>
        <v>0</v>
      </c>
      <c r="E84" s="12">
        <f t="shared" si="22"/>
        <v>0</v>
      </c>
      <c r="F84" s="12">
        <f t="shared" si="22"/>
        <v>0</v>
      </c>
      <c r="G84" s="12">
        <f t="shared" si="22"/>
        <v>0</v>
      </c>
      <c r="H84" s="12">
        <f t="shared" si="22"/>
        <v>0</v>
      </c>
      <c r="I84" s="12">
        <f t="shared" si="22"/>
        <v>40000</v>
      </c>
      <c r="J84" s="12">
        <f t="shared" si="22"/>
        <v>0</v>
      </c>
    </row>
    <row r="85" spans="1:12" x14ac:dyDescent="0.25">
      <c r="A85" s="4" t="s">
        <v>48</v>
      </c>
      <c r="B85" s="5" t="s">
        <v>46</v>
      </c>
      <c r="C85" s="6">
        <f>SUM(C86:C90)</f>
        <v>40000</v>
      </c>
      <c r="D85" s="6">
        <f t="shared" ref="D85" si="23">SUM(D86:D90)</f>
        <v>0</v>
      </c>
      <c r="E85" s="6">
        <f t="shared" ref="E85" si="24">SUM(E86:E90)</f>
        <v>0</v>
      </c>
      <c r="F85" s="6">
        <f t="shared" ref="F85" si="25">SUM(F86:F90)</f>
        <v>0</v>
      </c>
      <c r="G85" s="6">
        <f t="shared" ref="G85" si="26">SUM(G86:G90)</f>
        <v>0</v>
      </c>
      <c r="H85" s="6">
        <f t="shared" ref="H85" si="27">SUM(H86:H90)</f>
        <v>0</v>
      </c>
      <c r="I85" s="6">
        <f t="shared" ref="I85" si="28">SUM(I86:I90)</f>
        <v>40000</v>
      </c>
      <c r="J85" s="6">
        <f t="shared" ref="J85" si="29">SUM(J86:J90)</f>
        <v>0</v>
      </c>
    </row>
    <row r="86" spans="1:12" x14ac:dyDescent="0.25">
      <c r="A86" s="7"/>
      <c r="B86" s="8" t="s">
        <v>9</v>
      </c>
      <c r="C86" s="6">
        <f>SUM(D86:J86)</f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</row>
    <row r="87" spans="1:12" x14ac:dyDescent="0.25">
      <c r="A87" s="7"/>
      <c r="B87" s="8" t="s">
        <v>13</v>
      </c>
      <c r="C87" s="6">
        <f t="shared" ref="C87:C90" si="30">SUM(D87:J87)</f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2" x14ac:dyDescent="0.25">
      <c r="A88" s="7"/>
      <c r="B88" s="8" t="s">
        <v>10</v>
      </c>
      <c r="C88" s="6">
        <f t="shared" si="30"/>
        <v>37346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37346</v>
      </c>
      <c r="J88" s="9">
        <v>0</v>
      </c>
    </row>
    <row r="89" spans="1:12" x14ac:dyDescent="0.25">
      <c r="A89" s="7"/>
      <c r="B89" s="8" t="s">
        <v>11</v>
      </c>
      <c r="C89" s="6">
        <f t="shared" si="30"/>
        <v>2654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2654</v>
      </c>
      <c r="J89" s="9">
        <v>0</v>
      </c>
    </row>
    <row r="90" spans="1:12" x14ac:dyDescent="0.25">
      <c r="A90" s="7"/>
      <c r="B90" s="8" t="s">
        <v>12</v>
      </c>
      <c r="C90" s="6">
        <f t="shared" si="30"/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</row>
    <row r="91" spans="1:12" x14ac:dyDescent="0.25">
      <c r="A91" s="10" t="s">
        <v>58</v>
      </c>
      <c r="B91" s="11" t="s">
        <v>50</v>
      </c>
      <c r="C91" s="12">
        <f>C92</f>
        <v>37317.46</v>
      </c>
      <c r="D91" s="12">
        <f t="shared" ref="D91:J91" si="31">D92</f>
        <v>0</v>
      </c>
      <c r="E91" s="12">
        <f t="shared" si="31"/>
        <v>0</v>
      </c>
      <c r="F91" s="12">
        <f t="shared" si="31"/>
        <v>0</v>
      </c>
      <c r="G91" s="12">
        <f t="shared" si="31"/>
        <v>37317.46</v>
      </c>
      <c r="H91" s="12">
        <f t="shared" si="31"/>
        <v>0</v>
      </c>
      <c r="I91" s="12">
        <f t="shared" si="31"/>
        <v>0</v>
      </c>
      <c r="J91" s="12">
        <f t="shared" si="31"/>
        <v>0</v>
      </c>
    </row>
    <row r="92" spans="1:12" x14ac:dyDescent="0.25">
      <c r="A92" s="4" t="s">
        <v>60</v>
      </c>
      <c r="B92" s="5" t="s">
        <v>51</v>
      </c>
      <c r="C92" s="6">
        <f>SUM(C93:C97)</f>
        <v>37317.46</v>
      </c>
      <c r="D92" s="6">
        <f t="shared" ref="D92:J92" si="32">SUM(D93:D97)</f>
        <v>0</v>
      </c>
      <c r="E92" s="6">
        <f t="shared" si="32"/>
        <v>0</v>
      </c>
      <c r="F92" s="6">
        <f t="shared" si="32"/>
        <v>0</v>
      </c>
      <c r="G92" s="6">
        <f t="shared" si="32"/>
        <v>37317.46</v>
      </c>
      <c r="H92" s="6">
        <f t="shared" si="32"/>
        <v>0</v>
      </c>
      <c r="I92" s="6">
        <f t="shared" si="32"/>
        <v>0</v>
      </c>
      <c r="J92" s="6">
        <f t="shared" si="32"/>
        <v>0</v>
      </c>
    </row>
    <row r="93" spans="1:12" x14ac:dyDescent="0.25">
      <c r="A93" s="7"/>
      <c r="B93" s="8" t="s">
        <v>9</v>
      </c>
      <c r="C93" s="6">
        <f>SUM(D93:J93)</f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</row>
    <row r="94" spans="1:12" x14ac:dyDescent="0.25">
      <c r="A94" s="7"/>
      <c r="B94" s="8" t="s">
        <v>13</v>
      </c>
      <c r="C94" s="6">
        <f t="shared" ref="C94:C97" si="33">SUM(D94:J94)</f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</row>
    <row r="95" spans="1:12" x14ac:dyDescent="0.25">
      <c r="A95" s="7"/>
      <c r="B95" s="8" t="s">
        <v>10</v>
      </c>
      <c r="C95" s="6">
        <f t="shared" si="33"/>
        <v>37317.46</v>
      </c>
      <c r="D95" s="9">
        <v>0</v>
      </c>
      <c r="E95" s="9">
        <v>0</v>
      </c>
      <c r="F95" s="9">
        <v>0</v>
      </c>
      <c r="G95" s="9">
        <v>37317.46</v>
      </c>
      <c r="H95" s="9">
        <v>0</v>
      </c>
      <c r="I95" s="9">
        <v>0</v>
      </c>
      <c r="J95" s="9">
        <v>0</v>
      </c>
    </row>
    <row r="96" spans="1:12" x14ac:dyDescent="0.25">
      <c r="A96" s="7"/>
      <c r="B96" s="8" t="s">
        <v>11</v>
      </c>
      <c r="C96" s="6">
        <f t="shared" si="33"/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</row>
    <row r="97" spans="1:10" x14ac:dyDescent="0.25">
      <c r="A97" s="7"/>
      <c r="B97" s="8" t="s">
        <v>12</v>
      </c>
      <c r="C97" s="6">
        <f t="shared" si="33"/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</row>
    <row r="98" spans="1:10" x14ac:dyDescent="0.25">
      <c r="A98" s="10" t="s">
        <v>59</v>
      </c>
      <c r="B98" s="11" t="s">
        <v>55</v>
      </c>
      <c r="C98" s="12">
        <f>C99</f>
        <v>92816.799999999988</v>
      </c>
      <c r="D98" s="12">
        <f t="shared" ref="D98:J98" si="34">D99</f>
        <v>0</v>
      </c>
      <c r="E98" s="12">
        <f t="shared" si="34"/>
        <v>0</v>
      </c>
      <c r="F98" s="12">
        <f t="shared" si="34"/>
        <v>0</v>
      </c>
      <c r="G98" s="12">
        <f t="shared" si="34"/>
        <v>44768.95</v>
      </c>
      <c r="H98" s="12">
        <f t="shared" si="34"/>
        <v>0</v>
      </c>
      <c r="I98" s="12">
        <f t="shared" si="34"/>
        <v>48047.85</v>
      </c>
      <c r="J98" s="12">
        <f t="shared" si="34"/>
        <v>0</v>
      </c>
    </row>
    <row r="99" spans="1:10" x14ac:dyDescent="0.25">
      <c r="A99" s="4" t="s">
        <v>61</v>
      </c>
      <c r="B99" s="5" t="s">
        <v>56</v>
      </c>
      <c r="C99" s="6">
        <f>SUM(C100:C104)</f>
        <v>92816.799999999988</v>
      </c>
      <c r="D99" s="6">
        <f t="shared" ref="D99:J99" si="35">SUM(D100:D104)</f>
        <v>0</v>
      </c>
      <c r="E99" s="6">
        <f t="shared" si="35"/>
        <v>0</v>
      </c>
      <c r="F99" s="6">
        <f t="shared" si="35"/>
        <v>0</v>
      </c>
      <c r="G99" s="6">
        <f t="shared" si="35"/>
        <v>44768.95</v>
      </c>
      <c r="H99" s="6">
        <f t="shared" si="35"/>
        <v>0</v>
      </c>
      <c r="I99" s="6">
        <f t="shared" si="35"/>
        <v>48047.85</v>
      </c>
      <c r="J99" s="6">
        <f t="shared" si="35"/>
        <v>0</v>
      </c>
    </row>
    <row r="100" spans="1:10" x14ac:dyDescent="0.25">
      <c r="A100" s="7"/>
      <c r="B100" s="8" t="s">
        <v>9</v>
      </c>
      <c r="C100" s="6">
        <f>SUM(D100:J100)</f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</row>
    <row r="101" spans="1:10" x14ac:dyDescent="0.25">
      <c r="A101" s="7"/>
      <c r="B101" s="8" t="s">
        <v>13</v>
      </c>
      <c r="C101" s="6">
        <f t="shared" ref="C101:C104" si="36">SUM(D101:J101)</f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</row>
    <row r="102" spans="1:10" x14ac:dyDescent="0.25">
      <c r="A102" s="7"/>
      <c r="B102" s="8" t="s">
        <v>10</v>
      </c>
      <c r="C102" s="6">
        <f t="shared" si="36"/>
        <v>90427.799999999988</v>
      </c>
      <c r="D102" s="9">
        <v>0</v>
      </c>
      <c r="E102" s="9">
        <v>0</v>
      </c>
      <c r="F102" s="9">
        <v>0</v>
      </c>
      <c r="G102" s="9">
        <v>42379.95</v>
      </c>
      <c r="H102" s="9">
        <v>0</v>
      </c>
      <c r="I102" s="9">
        <v>48047.85</v>
      </c>
      <c r="J102" s="9">
        <v>0</v>
      </c>
    </row>
    <row r="103" spans="1:10" x14ac:dyDescent="0.25">
      <c r="A103" s="7"/>
      <c r="B103" s="8" t="s">
        <v>11</v>
      </c>
      <c r="C103" s="6">
        <f t="shared" si="36"/>
        <v>2389</v>
      </c>
      <c r="D103" s="9">
        <v>0</v>
      </c>
      <c r="E103" s="9">
        <v>0</v>
      </c>
      <c r="F103" s="9">
        <v>0</v>
      </c>
      <c r="G103" s="9">
        <v>2389</v>
      </c>
      <c r="H103" s="9">
        <v>0</v>
      </c>
      <c r="I103" s="9">
        <v>0</v>
      </c>
      <c r="J103" s="9">
        <v>0</v>
      </c>
    </row>
    <row r="104" spans="1:10" x14ac:dyDescent="0.25">
      <c r="A104" s="7"/>
      <c r="B104" s="8" t="s">
        <v>12</v>
      </c>
      <c r="C104" s="6">
        <f t="shared" si="36"/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</row>
    <row r="105" spans="1:10" ht="39.75" customHeight="1" x14ac:dyDescent="0.25">
      <c r="A105" s="13" t="s">
        <v>64</v>
      </c>
      <c r="B105" s="14" t="s">
        <v>65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</row>
    <row r="106" spans="1:10" ht="15.75" customHeight="1" x14ac:dyDescent="0.25">
      <c r="A106" s="32" t="s">
        <v>66</v>
      </c>
      <c r="B106" s="33"/>
      <c r="C106" s="15">
        <f>C24+C25+C38+C39+C105</f>
        <v>1856577.1500000001</v>
      </c>
      <c r="D106" s="15">
        <f t="shared" ref="D106:J106" si="37">D24+D25+D38+D39+D105</f>
        <v>23871</v>
      </c>
      <c r="E106" s="15">
        <f t="shared" si="37"/>
        <v>100255.9</v>
      </c>
      <c r="F106" s="15">
        <f t="shared" si="37"/>
        <v>0</v>
      </c>
      <c r="G106" s="15">
        <f t="shared" si="37"/>
        <v>258731.39999999997</v>
      </c>
      <c r="H106" s="15">
        <f t="shared" si="37"/>
        <v>942242</v>
      </c>
      <c r="I106" s="15">
        <f t="shared" si="37"/>
        <v>531476.85</v>
      </c>
      <c r="J106" s="15">
        <f t="shared" si="37"/>
        <v>0</v>
      </c>
    </row>
    <row r="107" spans="1:10" ht="15.75" customHeight="1" x14ac:dyDescent="0.25">
      <c r="A107" s="25" t="s">
        <v>69</v>
      </c>
      <c r="B107" s="25"/>
      <c r="C107" s="26"/>
      <c r="D107" s="26"/>
      <c r="E107" s="26"/>
      <c r="F107" s="26"/>
      <c r="G107" s="26"/>
      <c r="H107" s="26"/>
      <c r="I107" s="26"/>
      <c r="J107" s="26"/>
    </row>
    <row r="108" spans="1:10" ht="15.75" customHeight="1" x14ac:dyDescent="0.25">
      <c r="A108" s="30" t="s">
        <v>68</v>
      </c>
      <c r="B108" s="30"/>
      <c r="C108" s="30"/>
      <c r="D108" s="30"/>
      <c r="E108" s="30"/>
      <c r="F108" s="30"/>
      <c r="G108" s="30"/>
      <c r="H108" s="30"/>
      <c r="I108" s="30"/>
      <c r="J108" s="30"/>
    </row>
    <row r="109" spans="1:10" ht="15.75" x14ac:dyDescent="0.25">
      <c r="A109" s="31" t="s">
        <v>75</v>
      </c>
      <c r="B109" s="31"/>
      <c r="C109" s="31"/>
      <c r="D109" s="31"/>
      <c r="E109" s="31"/>
      <c r="F109" s="31"/>
      <c r="G109" s="31"/>
      <c r="H109" s="31"/>
      <c r="I109" s="31"/>
      <c r="J109" s="31"/>
    </row>
    <row r="110" spans="1:10" ht="15.75" x14ac:dyDescent="0.25">
      <c r="A110" s="23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 ht="15.75" x14ac:dyDescent="0.25">
      <c r="A111" s="23"/>
      <c r="B111" s="24"/>
      <c r="C111" s="24"/>
      <c r="D111" s="24"/>
      <c r="E111" s="24"/>
      <c r="F111" s="24"/>
      <c r="G111" s="24"/>
      <c r="H111" s="27" t="s">
        <v>33</v>
      </c>
      <c r="I111" s="27"/>
      <c r="J111" s="27"/>
    </row>
    <row r="112" spans="1:10" ht="15.75" x14ac:dyDescent="0.25">
      <c r="A112" s="23"/>
      <c r="B112" s="24"/>
      <c r="C112" s="24"/>
      <c r="D112" s="24"/>
      <c r="E112" s="24"/>
      <c r="F112" s="24"/>
      <c r="G112" s="24"/>
      <c r="H112" s="27" t="s">
        <v>34</v>
      </c>
      <c r="I112" s="27"/>
      <c r="J112" s="27"/>
    </row>
    <row r="113" spans="1:10" ht="15.75" x14ac:dyDescent="0.25">
      <c r="A113" s="20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ht="15.75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</row>
  </sheetData>
  <mergeCells count="15">
    <mergeCell ref="A5:B5"/>
    <mergeCell ref="A6:B6"/>
    <mergeCell ref="A7:B7"/>
    <mergeCell ref="A8:B8"/>
    <mergeCell ref="A108:J108"/>
    <mergeCell ref="A20:J20"/>
    <mergeCell ref="H111:J111"/>
    <mergeCell ref="H112:J112"/>
    <mergeCell ref="A14:J14"/>
    <mergeCell ref="A16:J16"/>
    <mergeCell ref="A17:J17"/>
    <mergeCell ref="A19:J19"/>
    <mergeCell ref="A21:J21"/>
    <mergeCell ref="A109:J109"/>
    <mergeCell ref="A106:B106"/>
  </mergeCells>
  <phoneticPr fontId="6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2023-12-14T12:04:34Z</cp:lastPrinted>
  <dcterms:created xsi:type="dcterms:W3CDTF">2021-11-24T07:15:32Z</dcterms:created>
  <dcterms:modified xsi:type="dcterms:W3CDTF">2023-12-14T12:04:39Z</dcterms:modified>
</cp:coreProperties>
</file>